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BSERVACIONES\"/>
    </mc:Choice>
  </mc:AlternateContent>
  <bookViews>
    <workbookView xWindow="0" yWindow="0" windowWidth="21600" windowHeight="10080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<sst xmlns="http://schemas.openxmlformats.org/spreadsheetml/2006/main" count="112" uniqueCount="51">
  <si>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</si>
  <si>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</si>
  <si>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</si>
  <si>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</si>
  <si>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</si>
  <si>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</si>
  <si>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</si>
  <si>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</si>
  <si>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</si>
  <si>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</si>
  <si>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</si>
  <si>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</si>
  <si>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</si>
  <si>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</si>
  <si>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</si>
  <si>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</si>
  <si>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</si>
  <si>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</si>
  <si>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</si>
  <si>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</si>
  <si>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</si>
  <si>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</si>
  <si>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</si>
  <si>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</si>
  <si>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</si>
  <si>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</si>
  <si>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</si>
  <si>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</si>
  <si>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</si>
  <si>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</si>
  <si>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</si>
  <si>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</si>
  <si>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</si>
  <si>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</si>
  <si>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10</t>
  </si>
  <si>
    <t>20</t>
  </si>
  <si>
    <t>30</t>
  </si>
  <si>
    <t>40</t>
  </si>
  <si>
    <t>50</t>
  </si>
  <si>
    <t>60</t>
  </si>
  <si>
    <t>51</t>
  </si>
  <si>
    <t>52</t>
  </si>
  <si>
    <t>61</t>
  </si>
  <si>
    <t>62</t>
  </si>
  <si>
    <t>69</t>
  </si>
  <si>
    <t>70</t>
  </si>
  <si>
    <t>80</t>
  </si>
  <si>
    <t>90</t>
  </si>
  <si>
    <t>00</t>
  </si>
  <si>
    <t>xx</t>
  </si>
  <si>
    <t>SISTEMA PARA EL DESARROLLO INTEGRAL DE LA FAMILIA DEL MUNICIPIO DE SAN FELIPE, GTO.
ESTADO ANALÍTICO DE INGRESOS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</si>
</sst>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4" xfId="8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3" fillId="0" borderId="6" xfId="8" applyFont="1" applyFill="1" applyBorder="1" applyAlignment="1" applyProtection="1">
      <alignment vertical="top"/>
      <protection locked="0"/>
    </xf>
    <xf numFmtId="0" fontId="9" fillId="0" borderId="4" xfId="8" applyFont="1" applyFill="1" applyBorder="1" applyAlignment="1" applyProtection="1">
      <alignment horizontal="left" vertical="top"/>
    </xf>
    <xf numFmtId="0" fontId="9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indent="2"/>
    </xf>
    <xf numFmtId="0" fontId="3" fillId="0" borderId="2" xfId="8" applyFont="1" applyFill="1" applyBorder="1" applyAlignment="1" applyProtection="1">
      <alignment horizontal="left" vertical="top" wrapText="1" indent="2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2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vertical="top"/>
    </xf>
    <xf numFmtId="0" fontId="9" fillId="0" borderId="2" xfId="8" applyFont="1" applyFill="1" applyBorder="1" applyAlignment="1" applyProtection="1">
      <alignment vertical="top"/>
    </xf>
    <xf numFmtId="0" fontId="9" fillId="0" borderId="6" xfId="9" applyFont="1" applyFill="1" applyBorder="1" applyAlignment="1" applyProtection="1">
      <alignment horizontal="center" vertical="top"/>
    </xf>
    <xf numFmtId="0" fontId="8" fillId="0" borderId="3" xfId="8" applyFont="1" applyFill="1" applyBorder="1" applyAlignment="1" applyProtection="1">
      <alignment horizontal="left" vertical="top" wrapText="1"/>
    </xf>
    <xf numFmtId="49" fontId="7" fillId="0" borderId="0" xfId="8" applyNumberFormat="1" applyFont="1" applyFill="1" applyBorder="1" applyAlignment="1" applyProtection="1">
      <alignment vertical="top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topLeftCell="A19" zoomScale="90" zoomScaleNormal="90" workbookViewId="0">
      <selection activeCell="J32" sqref="J32"/>
    </sheetView>
  </sheetViews>
  <sheetFormatPr baseColWidth="10" defaultColWidth="12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2" t="s">
        <v>50</v>
      </c>
      <c r="B1" s="53"/>
      <c r="C1" s="53"/>
      <c r="D1" s="53"/>
      <c r="E1" s="53"/>
      <c r="F1" s="53"/>
      <c r="G1" s="53"/>
      <c r="H1" s="54"/>
    </row>
    <row r="2" spans="1:9" s="3" customFormat="1" x14ac:dyDescent="0.2">
      <c r="A2" s="55" t="s">
        <v>22</v>
      </c>
      <c r="B2" s="56"/>
      <c r="C2" s="53" t="s">
        <v>30</v>
      </c>
      <c r="D2" s="53"/>
      <c r="E2" s="53"/>
      <c r="F2" s="53"/>
      <c r="G2" s="53"/>
      <c r="H2" s="61" t="s">
        <v>27</v>
      </c>
    </row>
    <row r="3" spans="1:9" s="1" customFormat="1" ht="24.95" customHeight="1" x14ac:dyDescent="0.2">
      <c r="A3" s="57"/>
      <c r="B3" s="58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2"/>
    </row>
    <row r="4" spans="1:9" s="1" customFormat="1" x14ac:dyDescent="0.2">
      <c r="A4" s="59"/>
      <c r="B4" s="60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35" t="s">
        <v>0</v>
      </c>
      <c r="C5" s="25">
        <v>0</v>
      </c>
      <c r="D5" s="25">
        <v>0</v>
      </c>
      <c r="E5" s="25">
        <f>C5+D5</f>
        <v>0</v>
      </c>
      <c r="F5" s="25">
        <v>0</v>
      </c>
      <c r="G5" s="25">
        <v>0</v>
      </c>
      <c r="H5" s="25">
        <f>G5-C5</f>
        <v>0</v>
      </c>
      <c r="I5" s="49" t="s">
        <v>34</v>
      </c>
    </row>
    <row r="6" spans="1:9" x14ac:dyDescent="0.2">
      <c r="A6" s="36" t="s">
        <v>1</v>
      </c>
      <c r="C6" s="26">
        <v>0</v>
      </c>
      <c r="D6" s="26">
        <v>0</v>
      </c>
      <c r="E6" s="26">
        <f t="shared" ref="E6:E20" si="0">C6+D6</f>
        <v>0</v>
      </c>
      <c r="F6" s="26">
        <v>0</v>
      </c>
      <c r="G6" s="26">
        <v>0</v>
      </c>
      <c r="H6" s="26">
        <f t="shared" ref="H6:H19" si="1">G6-C6</f>
        <v>0</v>
      </c>
      <c r="I6" s="49" t="s">
        <v>35</v>
      </c>
    </row>
    <row r="7" spans="1:9" x14ac:dyDescent="0.2">
      <c r="A7" s="36" t="s">
        <v>2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49" t="s">
        <v>36</v>
      </c>
    </row>
    <row r="8" spans="1:9" x14ac:dyDescent="0.2">
      <c r="A8" s="36" t="s">
        <v>3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49" t="s">
        <v>37</v>
      </c>
    </row>
    <row r="9" spans="1:9" x14ac:dyDescent="0.2">
      <c r="A9" s="36" t="s">
        <v>4</v>
      </c>
      <c r="C9" s="26">
        <v>24700</v>
      </c>
      <c r="D9" s="26">
        <v>80500</v>
      </c>
      <c r="E9" s="26">
        <f t="shared" si="0"/>
        <v>105200</v>
      </c>
      <c r="F9" s="26">
        <v>101810.29</v>
      </c>
      <c r="G9" s="26">
        <v>101810.29</v>
      </c>
      <c r="H9" s="26">
        <f t="shared" si="1"/>
        <v>77110.289999999994</v>
      </c>
      <c r="I9" s="49" t="s">
        <v>38</v>
      </c>
    </row>
    <row r="10" spans="1:9" x14ac:dyDescent="0.2">
      <c r="A10" s="4">
        <v>51</v>
      </c>
      <c r="B10" s="5" t="s">
        <v>5</v>
      </c>
      <c r="C10" s="26">
        <v>20000</v>
      </c>
      <c r="D10" s="26">
        <v>85200</v>
      </c>
      <c r="E10" s="26">
        <f t="shared" si="0"/>
        <v>105200</v>
      </c>
      <c r="F10" s="26">
        <v>101810.29</v>
      </c>
      <c r="G10" s="26">
        <v>101810.29</v>
      </c>
      <c r="H10" s="26">
        <f t="shared" si="1"/>
        <v>81810.289999999994</v>
      </c>
      <c r="I10" s="49" t="s">
        <v>40</v>
      </c>
    </row>
    <row r="11" spans="1:9" x14ac:dyDescent="0.2">
      <c r="A11" s="4">
        <v>52</v>
      </c>
      <c r="B11" s="5" t="s">
        <v>6</v>
      </c>
      <c r="C11" s="26">
        <v>4700</v>
      </c>
      <c r="D11" s="26">
        <v>-4700</v>
      </c>
      <c r="E11" s="26">
        <f t="shared" si="0"/>
        <v>0</v>
      </c>
      <c r="F11" s="26">
        <v>0</v>
      </c>
      <c r="G11" s="26">
        <v>0</v>
      </c>
      <c r="H11" s="26">
        <f t="shared" si="1"/>
        <v>-4700</v>
      </c>
      <c r="I11" s="49" t="s">
        <v>41</v>
      </c>
    </row>
    <row r="12" spans="1:9" x14ac:dyDescent="0.2">
      <c r="A12" s="36" t="s">
        <v>7</v>
      </c>
      <c r="C12" s="26">
        <v>0</v>
      </c>
      <c r="D12" s="26">
        <v>6650</v>
      </c>
      <c r="E12" s="26">
        <f t="shared" si="0"/>
        <v>6650</v>
      </c>
      <c r="F12" s="26">
        <v>6650</v>
      </c>
      <c r="G12" s="26">
        <v>6650</v>
      </c>
      <c r="H12" s="26">
        <f t="shared" si="1"/>
        <v>6650</v>
      </c>
      <c r="I12" s="49" t="s">
        <v>39</v>
      </c>
    </row>
    <row r="13" spans="1:9" x14ac:dyDescent="0.2">
      <c r="A13" s="4">
        <v>61</v>
      </c>
      <c r="B13" s="5" t="s">
        <v>5</v>
      </c>
      <c r="C13" s="26">
        <v>0</v>
      </c>
      <c r="D13" s="26">
        <v>6650</v>
      </c>
      <c r="E13" s="26">
        <f t="shared" si="0"/>
        <v>6650</v>
      </c>
      <c r="F13" s="26">
        <v>6650</v>
      </c>
      <c r="G13" s="26">
        <v>6650</v>
      </c>
      <c r="H13" s="26">
        <f t="shared" si="1"/>
        <v>6650</v>
      </c>
      <c r="I13" s="49" t="s">
        <v>42</v>
      </c>
    </row>
    <row r="14" spans="1:9" x14ac:dyDescent="0.2">
      <c r="A14" s="4">
        <v>62</v>
      </c>
      <c r="B14" s="5" t="s">
        <v>6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49" t="s">
        <v>43</v>
      </c>
    </row>
    <row r="15" spans="1:9" ht="33.75" x14ac:dyDescent="0.2">
      <c r="A15" s="4"/>
      <c r="B15" s="34" t="s">
        <v>32</v>
      </c>
      <c r="C15" s="26">
        <v>0</v>
      </c>
      <c r="D15" s="26">
        <v>0</v>
      </c>
      <c r="E15" s="26">
        <f t="shared" si="0"/>
        <v>0</v>
      </c>
      <c r="F15" s="26">
        <v>0</v>
      </c>
      <c r="G15" s="26">
        <v>0</v>
      </c>
      <c r="H15" s="26">
        <f t="shared" si="1"/>
        <v>0</v>
      </c>
      <c r="I15" s="49" t="s">
        <v>44</v>
      </c>
    </row>
    <row r="16" spans="1:9" x14ac:dyDescent="0.2">
      <c r="A16" s="36" t="s">
        <v>8</v>
      </c>
      <c r="C16" s="26">
        <v>659609.84</v>
      </c>
      <c r="D16" s="26">
        <v>-100609.84</v>
      </c>
      <c r="E16" s="26">
        <f t="shared" si="0"/>
        <v>559000</v>
      </c>
      <c r="F16" s="26">
        <v>529665.32999999996</v>
      </c>
      <c r="G16" s="26">
        <v>529665.32999999996</v>
      </c>
      <c r="H16" s="26">
        <f t="shared" si="1"/>
        <v>-129944.51000000001</v>
      </c>
      <c r="I16" s="49" t="s">
        <v>45</v>
      </c>
    </row>
    <row r="17" spans="1:9" x14ac:dyDescent="0.2">
      <c r="A17" s="36" t="s">
        <v>9</v>
      </c>
      <c r="C17" s="26">
        <v>0</v>
      </c>
      <c r="D17" s="26">
        <v>0</v>
      </c>
      <c r="E17" s="26">
        <f t="shared" si="0"/>
        <v>0</v>
      </c>
      <c r="F17" s="26">
        <v>0</v>
      </c>
      <c r="G17" s="26">
        <v>0</v>
      </c>
      <c r="H17" s="26">
        <f t="shared" si="1"/>
        <v>0</v>
      </c>
      <c r="I17" s="49" t="s">
        <v>46</v>
      </c>
    </row>
    <row r="18" spans="1:9" x14ac:dyDescent="0.2">
      <c r="A18" s="36" t="s">
        <v>11</v>
      </c>
      <c r="C18" s="26">
        <v>15846212.67</v>
      </c>
      <c r="D18" s="26">
        <v>906480.63</v>
      </c>
      <c r="E18" s="26">
        <f t="shared" si="0"/>
        <v>16752693.300000001</v>
      </c>
      <c r="F18" s="26">
        <v>16305665.279999999</v>
      </c>
      <c r="G18" s="26">
        <v>16305665.279999999</v>
      </c>
      <c r="H18" s="26">
        <f t="shared" si="1"/>
        <v>459452.6099999994</v>
      </c>
      <c r="I18" s="49" t="s">
        <v>47</v>
      </c>
    </row>
    <row r="19" spans="1:9" x14ac:dyDescent="0.2">
      <c r="A19" s="36" t="s">
        <v>10</v>
      </c>
      <c r="C19" s="26">
        <v>325700</v>
      </c>
      <c r="D19" s="26">
        <v>350848.34</v>
      </c>
      <c r="E19" s="26">
        <f t="shared" si="0"/>
        <v>676548.34000000008</v>
      </c>
      <c r="F19" s="26">
        <v>601816.65</v>
      </c>
      <c r="G19" s="26">
        <v>601816.65</v>
      </c>
      <c r="H19" s="26">
        <f t="shared" si="1"/>
        <v>276116.65000000002</v>
      </c>
      <c r="I19" s="49" t="s">
        <v>48</v>
      </c>
    </row>
    <row r="20" spans="1:9" x14ac:dyDescent="0.2">
      <c r="A20" s="37"/>
      <c r="C20" s="20"/>
      <c r="D20" s="20"/>
      <c r="E20" s="20">
        <f t="shared" si="0"/>
        <v>0</v>
      </c>
      <c r="F20" s="20"/>
      <c r="G20" s="20"/>
      <c r="H20" s="20"/>
      <c r="I20" s="49" t="s">
        <v>49</v>
      </c>
    </row>
    <row r="21" spans="1:9" x14ac:dyDescent="0.2">
      <c r="A21" s="11"/>
      <c r="B21" s="12" t="s">
        <v>21</v>
      </c>
      <c r="C21" s="27">
        <f t="shared" ref="C21:H21" si="2">SUM(C5:C9)+C12+SUM(C16:C19)</f>
        <v>16856222.509999998</v>
      </c>
      <c r="D21" s="27">
        <f t="shared" si="2"/>
        <v>1243869.1300000001</v>
      </c>
      <c r="E21" s="27">
        <f t="shared" si="2"/>
        <v>18100091.640000001</v>
      </c>
      <c r="F21" s="27">
        <f t="shared" si="2"/>
        <v>17545607.549999997</v>
      </c>
      <c r="G21" s="27">
        <f t="shared" si="2"/>
        <v>17545607.549999997</v>
      </c>
      <c r="H21" s="19">
        <f t="shared" si="2"/>
        <v>689385.03999999946</v>
      </c>
      <c r="I21" s="49" t="s">
        <v>49</v>
      </c>
    </row>
    <row r="22" spans="1:9" x14ac:dyDescent="0.2">
      <c r="A22" s="14"/>
      <c r="B22" s="15"/>
      <c r="C22" s="16"/>
      <c r="D22" s="16"/>
      <c r="E22" s="17"/>
      <c r="F22" s="13" t="s">
        <v>29</v>
      </c>
      <c r="G22" s="18"/>
      <c r="H22" s="20"/>
      <c r="I22" s="49" t="s">
        <v>49</v>
      </c>
    </row>
    <row r="23" spans="1:9" x14ac:dyDescent="0.2">
      <c r="A23" s="63" t="s">
        <v>31</v>
      </c>
      <c r="B23" s="64"/>
      <c r="C23" s="53" t="s">
        <v>30</v>
      </c>
      <c r="D23" s="53"/>
      <c r="E23" s="53"/>
      <c r="F23" s="53"/>
      <c r="G23" s="53"/>
      <c r="H23" s="61" t="s">
        <v>27</v>
      </c>
      <c r="I23" s="49" t="s">
        <v>49</v>
      </c>
    </row>
    <row r="24" spans="1:9" ht="22.5" x14ac:dyDescent="0.2">
      <c r="A24" s="65"/>
      <c r="B24" s="66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2"/>
      <c r="I24" s="49" t="s">
        <v>49</v>
      </c>
    </row>
    <row r="25" spans="1:9" x14ac:dyDescent="0.2">
      <c r="A25" s="67"/>
      <c r="B25" s="68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  <c r="I25" s="49" t="s">
        <v>49</v>
      </c>
    </row>
    <row r="26" spans="1:9" x14ac:dyDescent="0.2">
      <c r="A26" s="38" t="s">
        <v>12</v>
      </c>
      <c r="B26" s="39"/>
      <c r="C26" s="28">
        <f t="shared" ref="C26:H26" si="3">SUM(C27+C28+C29+C30+C33+C37+C38)</f>
        <v>24700</v>
      </c>
      <c r="D26" s="28">
        <f t="shared" si="3"/>
        <v>87150</v>
      </c>
      <c r="E26" s="28">
        <f t="shared" si="3"/>
        <v>111850</v>
      </c>
      <c r="F26" s="28">
        <f t="shared" si="3"/>
        <v>108460.29</v>
      </c>
      <c r="G26" s="28">
        <f t="shared" si="3"/>
        <v>108460.29</v>
      </c>
      <c r="H26" s="28">
        <f t="shared" si="3"/>
        <v>83760.289999999994</v>
      </c>
      <c r="I26" s="49" t="s">
        <v>49</v>
      </c>
    </row>
    <row r="27" spans="1:9" x14ac:dyDescent="0.2">
      <c r="A27" s="22"/>
      <c r="B27" s="40" t="s">
        <v>0</v>
      </c>
      <c r="C27" s="29">
        <v>0</v>
      </c>
      <c r="D27" s="29">
        <v>0</v>
      </c>
      <c r="E27" s="29">
        <f>C27+D27</f>
        <v>0</v>
      </c>
      <c r="F27" s="29">
        <v>0</v>
      </c>
      <c r="G27" s="29">
        <v>0</v>
      </c>
      <c r="H27" s="29">
        <f>G27-C27</f>
        <v>0</v>
      </c>
      <c r="I27" s="49" t="s">
        <v>34</v>
      </c>
    </row>
    <row r="28" spans="1:9" x14ac:dyDescent="0.2">
      <c r="A28" s="22"/>
      <c r="B28" s="40" t="s">
        <v>2</v>
      </c>
      <c r="C28" s="29">
        <v>0</v>
      </c>
      <c r="D28" s="29">
        <v>0</v>
      </c>
      <c r="E28" s="29">
        <f t="shared" ref="E28:E36" si="4">C28+D28</f>
        <v>0</v>
      </c>
      <c r="F28" s="29">
        <v>0</v>
      </c>
      <c r="G28" s="29">
        <v>0</v>
      </c>
      <c r="H28" s="29">
        <f t="shared" ref="H28:H38" si="5">G28-C28</f>
        <v>0</v>
      </c>
      <c r="I28" s="49" t="s">
        <v>36</v>
      </c>
    </row>
    <row r="29" spans="1:9" x14ac:dyDescent="0.2">
      <c r="A29" s="22"/>
      <c r="B29" s="40" t="s">
        <v>3</v>
      </c>
      <c r="C29" s="29">
        <v>0</v>
      </c>
      <c r="D29" s="29">
        <v>0</v>
      </c>
      <c r="E29" s="29">
        <f t="shared" si="4"/>
        <v>0</v>
      </c>
      <c r="F29" s="29">
        <v>0</v>
      </c>
      <c r="G29" s="29">
        <v>0</v>
      </c>
      <c r="H29" s="29">
        <f t="shared" si="5"/>
        <v>0</v>
      </c>
      <c r="I29" s="49" t="s">
        <v>37</v>
      </c>
    </row>
    <row r="30" spans="1:9" x14ac:dyDescent="0.2">
      <c r="A30" s="22"/>
      <c r="B30" s="40" t="s">
        <v>4</v>
      </c>
      <c r="C30" s="26">
        <v>24700</v>
      </c>
      <c r="D30" s="26">
        <v>80500</v>
      </c>
      <c r="E30" s="29">
        <f t="shared" si="4"/>
        <v>105200</v>
      </c>
      <c r="F30" s="26">
        <v>101810.29</v>
      </c>
      <c r="G30" s="26">
        <v>101810.29</v>
      </c>
      <c r="H30" s="29">
        <f t="shared" si="5"/>
        <v>77110.289999999994</v>
      </c>
      <c r="I30" s="49" t="s">
        <v>38</v>
      </c>
    </row>
    <row r="31" spans="1:9" x14ac:dyDescent="0.2">
      <c r="A31" s="22"/>
      <c r="B31" s="41" t="s">
        <v>5</v>
      </c>
      <c r="C31" s="26">
        <v>20000</v>
      </c>
      <c r="D31" s="26">
        <v>85200</v>
      </c>
      <c r="E31" s="29">
        <f t="shared" si="4"/>
        <v>105200</v>
      </c>
      <c r="F31" s="26">
        <v>101810.29</v>
      </c>
      <c r="G31" s="26">
        <v>101810.29</v>
      </c>
      <c r="H31" s="29">
        <f t="shared" si="5"/>
        <v>81810.289999999994</v>
      </c>
      <c r="I31" s="49" t="s">
        <v>40</v>
      </c>
    </row>
    <row r="32" spans="1:9" x14ac:dyDescent="0.2">
      <c r="A32" s="22"/>
      <c r="B32" s="41" t="s">
        <v>6</v>
      </c>
      <c r="C32" s="26">
        <v>4700</v>
      </c>
      <c r="D32" s="26">
        <v>-4700</v>
      </c>
      <c r="E32" s="29">
        <f t="shared" si="4"/>
        <v>0</v>
      </c>
      <c r="F32" s="26">
        <v>0</v>
      </c>
      <c r="G32" s="26">
        <v>0</v>
      </c>
      <c r="H32" s="29">
        <f t="shared" si="5"/>
        <v>-4700</v>
      </c>
      <c r="I32" s="49" t="s">
        <v>41</v>
      </c>
    </row>
    <row r="33" spans="1:9" x14ac:dyDescent="0.2">
      <c r="A33" s="22"/>
      <c r="B33" s="40" t="s">
        <v>7</v>
      </c>
      <c r="C33" s="29">
        <v>0</v>
      </c>
      <c r="D33" s="26">
        <v>6650</v>
      </c>
      <c r="E33" s="29">
        <f t="shared" si="4"/>
        <v>6650</v>
      </c>
      <c r="F33" s="26">
        <v>6650</v>
      </c>
      <c r="G33" s="26">
        <v>6650</v>
      </c>
      <c r="H33" s="29">
        <f t="shared" si="5"/>
        <v>6650</v>
      </c>
      <c r="I33" s="49" t="s">
        <v>39</v>
      </c>
    </row>
    <row r="34" spans="1:9" x14ac:dyDescent="0.2">
      <c r="A34" s="22"/>
      <c r="B34" s="41" t="s">
        <v>5</v>
      </c>
      <c r="C34" s="29">
        <v>0</v>
      </c>
      <c r="D34" s="26">
        <v>6650</v>
      </c>
      <c r="E34" s="29">
        <f t="shared" si="4"/>
        <v>6650</v>
      </c>
      <c r="F34" s="26">
        <v>6650</v>
      </c>
      <c r="G34" s="26">
        <v>6650</v>
      </c>
      <c r="H34" s="29">
        <f t="shared" si="5"/>
        <v>6650</v>
      </c>
      <c r="I34" s="49" t="s">
        <v>42</v>
      </c>
    </row>
    <row r="35" spans="1:9" x14ac:dyDescent="0.2">
      <c r="A35" s="22"/>
      <c r="B35" s="41" t="s">
        <v>6</v>
      </c>
      <c r="C35" s="29">
        <v>0</v>
      </c>
      <c r="D35" s="29">
        <v>0</v>
      </c>
      <c r="E35" s="29">
        <f t="shared" si="4"/>
        <v>0</v>
      </c>
      <c r="F35" s="29">
        <v>0</v>
      </c>
      <c r="G35" s="29">
        <v>0</v>
      </c>
      <c r="H35" s="29">
        <f t="shared" si="5"/>
        <v>0</v>
      </c>
      <c r="I35" s="49" t="s">
        <v>43</v>
      </c>
    </row>
    <row r="36" spans="1:9" ht="33.75" x14ac:dyDescent="0.2">
      <c r="A36" s="22"/>
      <c r="B36" s="42" t="s">
        <v>32</v>
      </c>
      <c r="C36" s="29">
        <v>0</v>
      </c>
      <c r="D36" s="29">
        <v>0</v>
      </c>
      <c r="E36" s="29">
        <f t="shared" si="4"/>
        <v>0</v>
      </c>
      <c r="F36" s="29">
        <v>0</v>
      </c>
      <c r="G36" s="29">
        <v>0</v>
      </c>
      <c r="H36" s="29">
        <f t="shared" si="5"/>
        <v>0</v>
      </c>
      <c r="I36" s="49" t="s">
        <v>44</v>
      </c>
    </row>
    <row r="37" spans="1:9" x14ac:dyDescent="0.2">
      <c r="A37" s="22"/>
      <c r="B37" s="40" t="s">
        <v>9</v>
      </c>
      <c r="C37" s="29">
        <v>0</v>
      </c>
      <c r="D37" s="29">
        <v>0</v>
      </c>
      <c r="E37" s="29">
        <f>C37+D37</f>
        <v>0</v>
      </c>
      <c r="F37" s="29">
        <v>0</v>
      </c>
      <c r="G37" s="29">
        <v>0</v>
      </c>
      <c r="H37" s="29">
        <f t="shared" si="5"/>
        <v>0</v>
      </c>
      <c r="I37" s="49" t="s">
        <v>46</v>
      </c>
    </row>
    <row r="38" spans="1:9" x14ac:dyDescent="0.2">
      <c r="A38" s="22"/>
      <c r="B38" s="40" t="s">
        <v>11</v>
      </c>
      <c r="C38" s="29">
        <v>0</v>
      </c>
      <c r="D38" s="29">
        <v>0</v>
      </c>
      <c r="E38" s="29">
        <f>C38+D38</f>
        <v>0</v>
      </c>
      <c r="F38" s="29">
        <v>0</v>
      </c>
      <c r="G38" s="29">
        <v>0</v>
      </c>
      <c r="H38" s="29">
        <f t="shared" si="5"/>
        <v>0</v>
      </c>
      <c r="I38" s="49" t="s">
        <v>47</v>
      </c>
    </row>
    <row r="39" spans="1:9" x14ac:dyDescent="0.2">
      <c r="A39" s="22"/>
      <c r="B39" s="40"/>
      <c r="C39" s="29"/>
      <c r="D39" s="29"/>
      <c r="E39" s="29"/>
      <c r="F39" s="29"/>
      <c r="G39" s="29"/>
      <c r="H39" s="29"/>
      <c r="I39" s="49" t="s">
        <v>49</v>
      </c>
    </row>
    <row r="40" spans="1:9" x14ac:dyDescent="0.2">
      <c r="A40" s="43" t="s">
        <v>13</v>
      </c>
      <c r="B40" s="44"/>
      <c r="C40" s="30">
        <f t="shared" ref="C40:H40" si="6">SUM(C41:C43)</f>
        <v>16505822.51</v>
      </c>
      <c r="D40" s="30">
        <f t="shared" si="6"/>
        <v>805870.79</v>
      </c>
      <c r="E40" s="30">
        <f t="shared" si="6"/>
        <v>17311693.300000001</v>
      </c>
      <c r="F40" s="30">
        <f t="shared" si="6"/>
        <v>16835330.609999999</v>
      </c>
      <c r="G40" s="30">
        <f t="shared" si="6"/>
        <v>16835330.609999999</v>
      </c>
      <c r="H40" s="30">
        <f t="shared" si="6"/>
        <v>329508.09999999939</v>
      </c>
      <c r="I40" s="49" t="s">
        <v>49</v>
      </c>
    </row>
    <row r="41" spans="1:9" x14ac:dyDescent="0.2">
      <c r="A41" s="22"/>
      <c r="B41" s="40" t="s">
        <v>1</v>
      </c>
      <c r="C41" s="29">
        <v>0</v>
      </c>
      <c r="D41" s="29">
        <v>0</v>
      </c>
      <c r="E41" s="29">
        <f>C41+D41</f>
        <v>0</v>
      </c>
      <c r="F41" s="29">
        <v>0</v>
      </c>
      <c r="G41" s="29">
        <v>0</v>
      </c>
      <c r="H41" s="29">
        <f>G41-C41</f>
        <v>0</v>
      </c>
      <c r="I41" s="49" t="s">
        <v>35</v>
      </c>
    </row>
    <row r="42" spans="1:9" x14ac:dyDescent="0.2">
      <c r="A42" s="22"/>
      <c r="B42" s="40" t="s">
        <v>8</v>
      </c>
      <c r="C42" s="29">
        <v>659609.84</v>
      </c>
      <c r="D42" s="29">
        <v>-100609.84</v>
      </c>
      <c r="E42" s="29">
        <f>C42+D42</f>
        <v>559000</v>
      </c>
      <c r="F42" s="29">
        <v>529665.32999999996</v>
      </c>
      <c r="G42" s="29">
        <v>529665.32999999996</v>
      </c>
      <c r="H42" s="29">
        <f t="shared" ref="H42:H43" si="7">G42-C42</f>
        <v>-129944.51000000001</v>
      </c>
      <c r="I42" s="49" t="s">
        <v>45</v>
      </c>
    </row>
    <row r="43" spans="1:9" x14ac:dyDescent="0.2">
      <c r="A43" s="22"/>
      <c r="B43" s="40" t="s">
        <v>11</v>
      </c>
      <c r="C43" s="29">
        <v>15846212.67</v>
      </c>
      <c r="D43" s="29">
        <v>906480.63</v>
      </c>
      <c r="E43" s="29">
        <f>C43+D43</f>
        <v>16752693.300000001</v>
      </c>
      <c r="F43" s="29">
        <v>16305665.279999999</v>
      </c>
      <c r="G43" s="29">
        <v>16305665.279999999</v>
      </c>
      <c r="H43" s="29">
        <f t="shared" si="7"/>
        <v>459452.6099999994</v>
      </c>
      <c r="I43" s="49" t="s">
        <v>47</v>
      </c>
    </row>
    <row r="44" spans="1:9" x14ac:dyDescent="0.2">
      <c r="A44" s="22"/>
      <c r="B44" s="40"/>
      <c r="C44" s="29"/>
      <c r="D44" s="29"/>
      <c r="E44" s="29"/>
      <c r="F44" s="29"/>
      <c r="G44" s="29"/>
      <c r="H44" s="29"/>
      <c r="I44" s="49" t="s">
        <v>49</v>
      </c>
    </row>
    <row r="45" spans="1:9" x14ac:dyDescent="0.2">
      <c r="A45" s="45" t="s">
        <v>14</v>
      </c>
      <c r="B45" s="46"/>
      <c r="C45" s="30">
        <f t="shared" ref="C45:H45" si="8">SUM(C46)</f>
        <v>325700</v>
      </c>
      <c r="D45" s="30">
        <f t="shared" si="8"/>
        <v>350848.34</v>
      </c>
      <c r="E45" s="30">
        <f t="shared" si="8"/>
        <v>676548.34000000008</v>
      </c>
      <c r="F45" s="30">
        <f t="shared" si="8"/>
        <v>601816.65</v>
      </c>
      <c r="G45" s="30">
        <f t="shared" si="8"/>
        <v>601816.65</v>
      </c>
      <c r="H45" s="30">
        <f t="shared" si="8"/>
        <v>276116.65000000002</v>
      </c>
      <c r="I45" s="49" t="s">
        <v>49</v>
      </c>
    </row>
    <row r="46" spans="1:9" x14ac:dyDescent="0.2">
      <c r="A46" s="21"/>
      <c r="B46" s="40" t="s">
        <v>10</v>
      </c>
      <c r="C46" s="29">
        <v>325700</v>
      </c>
      <c r="D46" s="29">
        <v>350848.34</v>
      </c>
      <c r="E46" s="30">
        <f>C46+D46</f>
        <v>676548.34000000008</v>
      </c>
      <c r="F46" s="29">
        <v>601816.65</v>
      </c>
      <c r="G46" s="29">
        <v>601816.65</v>
      </c>
      <c r="H46" s="30">
        <f>G46-C46</f>
        <v>276116.65000000002</v>
      </c>
      <c r="I46" s="49" t="s">
        <v>48</v>
      </c>
    </row>
    <row r="47" spans="1:9" x14ac:dyDescent="0.2">
      <c r="A47" s="47"/>
      <c r="B47" s="48"/>
      <c r="C47" s="30"/>
      <c r="D47" s="30"/>
      <c r="E47" s="30"/>
      <c r="F47" s="30"/>
      <c r="G47" s="30"/>
      <c r="H47" s="30"/>
      <c r="I47" s="49" t="s">
        <v>49</v>
      </c>
    </row>
    <row r="48" spans="1:9" x14ac:dyDescent="0.2">
      <c r="A48" s="23"/>
      <c r="B48" s="24" t="s">
        <v>21</v>
      </c>
      <c r="C48" s="27">
        <f t="shared" ref="C48:H48" si="9">SUM(C45+C40+C26)</f>
        <v>16856222.509999998</v>
      </c>
      <c r="D48" s="27">
        <f t="shared" si="9"/>
        <v>1243869.1300000001</v>
      </c>
      <c r="E48" s="27">
        <f t="shared" si="9"/>
        <v>18100091.640000001</v>
      </c>
      <c r="F48" s="27">
        <f t="shared" si="9"/>
        <v>17545607.549999997</v>
      </c>
      <c r="G48" s="27">
        <f t="shared" si="9"/>
        <v>17545607.549999997</v>
      </c>
      <c r="H48" s="19">
        <f t="shared" si="9"/>
        <v>689385.03999999946</v>
      </c>
      <c r="I48" s="49" t="s">
        <v>49</v>
      </c>
    </row>
    <row r="49" spans="1:9" ht="11.25" customHeight="1" x14ac:dyDescent="0.2">
      <c r="A49" s="50" t="s">
        <v>33</v>
      </c>
      <c r="B49" s="50"/>
      <c r="C49" s="50"/>
      <c r="D49" s="50"/>
      <c r="E49" s="50"/>
      <c r="F49" s="32" t="s">
        <v>29</v>
      </c>
      <c r="G49" s="33"/>
      <c r="H49" s="31"/>
      <c r="I49" s="49"/>
    </row>
    <row r="50" spans="1:9" x14ac:dyDescent="0.2">
      <c r="A50" s="51"/>
      <c r="B50" s="51"/>
      <c r="C50" s="51"/>
      <c r="D50" s="51"/>
      <c r="E50" s="51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 I5:I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2017-03-30T22:07:26Z</cp:lastPrinted>
  <dcterms:created xsi:type="dcterms:W3CDTF">2012-12-11T20:48:19Z</dcterms:created>
  <dcterms:modified xsi:type="dcterms:W3CDTF">2019-11-28T17:05:01Z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